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13-2023 - Ticket Refeição/Divulgação/"/>
    </mc:Choice>
  </mc:AlternateContent>
  <xr:revisionPtr revIDLastSave="35" documentId="8_{D33ECAB9-02AD-408A-AA34-C40CC5066B85}" xr6:coauthVersionLast="47" xr6:coauthVersionMax="47" xr10:uidLastSave="{8070C5D0-5C4F-4555-BB9A-3F28BCE90CFC}"/>
  <bookViews>
    <workbookView xWindow="-108" yWindow="-108" windowWidth="23256" windowHeight="12576" xr2:uid="{6AAC9766-CA19-4A74-8BB7-E274F348E69F}"/>
  </bookViews>
  <sheets>
    <sheet name="Plan de Preço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F25" i="1"/>
  <c r="F13" i="1"/>
  <c r="F11" i="1"/>
  <c r="F9" i="1"/>
  <c r="F10" i="1" l="1"/>
  <c r="G9" i="1" s="1"/>
  <c r="G25" i="1"/>
  <c r="F29" i="1"/>
  <c r="F30" i="1"/>
  <c r="F27" i="1"/>
  <c r="F14" i="1"/>
  <c r="F12" i="1"/>
  <c r="G12" i="1" s="1"/>
  <c r="F28" i="1"/>
  <c r="G27" i="1" l="1"/>
  <c r="G29" i="1"/>
  <c r="F15" i="1"/>
  <c r="F32" i="1"/>
  <c r="F31" i="1"/>
  <c r="F17" i="1" l="1"/>
  <c r="F16" i="1"/>
  <c r="F33" i="1"/>
  <c r="F34" i="1"/>
  <c r="G31" i="1"/>
  <c r="G14" i="1"/>
  <c r="F19" i="1" l="1"/>
  <c r="F18" i="1"/>
  <c r="G33" i="1"/>
  <c r="G35" i="1" s="1"/>
  <c r="G16" i="1"/>
  <c r="G18" i="1" l="1"/>
  <c r="G20" i="1" s="1"/>
  <c r="G37" i="1" s="1"/>
  <c r="G39" i="1" l="1"/>
  <c r="G41" i="1" s="1"/>
</calcChain>
</file>

<file path=xl/sharedStrings.xml><?xml version="1.0" encoding="utf-8"?>
<sst xmlns="http://schemas.openxmlformats.org/spreadsheetml/2006/main" count="54" uniqueCount="34">
  <si>
    <t>Empregados</t>
  </si>
  <si>
    <t>nov/24 a dez/24</t>
  </si>
  <si>
    <t>jan/25 a out/25</t>
  </si>
  <si>
    <t>Período</t>
  </si>
  <si>
    <t>Beneficiários</t>
  </si>
  <si>
    <t>Valor Mensal (R$)</t>
  </si>
  <si>
    <t>Valor total do período (R$)</t>
  </si>
  <si>
    <t>Total</t>
  </si>
  <si>
    <t>Por beneficiário</t>
  </si>
  <si>
    <t>Primeiro ano</t>
  </si>
  <si>
    <t>nov/23 a dez/23</t>
  </si>
  <si>
    <t>jan/24 a jun/24</t>
  </si>
  <si>
    <t>jul/24 a out/24</t>
  </si>
  <si>
    <t>Segundo ano</t>
  </si>
  <si>
    <t>Terceiro ano</t>
  </si>
  <si>
    <t>nov/25 a dez/25</t>
  </si>
  <si>
    <t>jan/26 a out/26</t>
  </si>
  <si>
    <t>Quarto ano</t>
  </si>
  <si>
    <t>nov/26 a dez/26</t>
  </si>
  <si>
    <t>jan/27 a out/27</t>
  </si>
  <si>
    <t>Quinto ano</t>
  </si>
  <si>
    <t>nov/27 a dez/27</t>
  </si>
  <si>
    <t>jan/28 a out/28</t>
  </si>
  <si>
    <t>Subtotal  1 (5 anos)</t>
  </si>
  <si>
    <t>Dirigentes</t>
  </si>
  <si>
    <t>jan/24 a out/24</t>
  </si>
  <si>
    <t>Subtotal  2 (5 anos)</t>
  </si>
  <si>
    <t>Total sem taxa de administração  (Total 1 + Total 2)</t>
  </si>
  <si>
    <t>Total Global (com taxa de administração)</t>
  </si>
  <si>
    <t>Taxa de administração estimada (3) *</t>
  </si>
  <si>
    <t>ANEXO B AO TERMO DE REFERÊNCIA Nº DAFC.016/2023 - PLANILHA DE PREÇOS</t>
  </si>
  <si>
    <t>CNPJ:_________________________</t>
  </si>
  <si>
    <t>FORNECEDOR: ________________________</t>
  </si>
  <si>
    <r>
      <t>* Inserir</t>
    </r>
    <r>
      <rPr>
        <b/>
        <sz val="11"/>
        <color theme="1"/>
        <rFont val="Calibri"/>
        <family val="2"/>
        <scheme val="minor"/>
      </rPr>
      <t xml:space="preserve"> percentual</t>
    </r>
    <r>
      <rPr>
        <sz val="11"/>
        <color theme="1"/>
        <rFont val="Calibri"/>
        <family val="2"/>
        <scheme val="minor"/>
      </rPr>
      <t xml:space="preserve"> da taxa de administração. O valor total da Proposta é calculado automaticamente.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</si>
</sst>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2" borderId="12" xfId="0" applyFont="1" applyFill="1" applyBorder="1" applyAlignment="1">
      <alignment horizontal="center"/>
    </xf>
    <xf numFmtId="0" fontId="0" fillId="0" borderId="4" xfId="0" applyBorder="1"/>
    <xf numFmtId="43" fontId="0" fillId="0" borderId="4" xfId="1" applyFont="1" applyBorder="1"/>
    <xf numFmtId="0" fontId="0" fillId="0" borderId="8" xfId="0" applyBorder="1"/>
    <xf numFmtId="43" fontId="0" fillId="0" borderId="8" xfId="1" applyFont="1" applyBorder="1"/>
    <xf numFmtId="0" fontId="0" fillId="0" borderId="12" xfId="0" applyBorder="1"/>
    <xf numFmtId="43" fontId="0" fillId="0" borderId="12" xfId="1" applyFont="1" applyBorder="1"/>
    <xf numFmtId="17" fontId="0" fillId="0" borderId="12" xfId="0" applyNumberFormat="1" applyBorder="1"/>
    <xf numFmtId="43" fontId="0" fillId="0" borderId="16" xfId="1" applyFont="1" applyBorder="1"/>
    <xf numFmtId="0" fontId="0" fillId="0" borderId="19" xfId="0" applyBorder="1"/>
    <xf numFmtId="43" fontId="0" fillId="0" borderId="19" xfId="1" applyFont="1" applyBorder="1"/>
    <xf numFmtId="43" fontId="2" fillId="0" borderId="24" xfId="0" applyNumberFormat="1" applyFont="1" applyBorder="1"/>
    <xf numFmtId="0" fontId="0" fillId="0" borderId="31" xfId="0" applyBorder="1"/>
    <xf numFmtId="0" fontId="0" fillId="0" borderId="22" xfId="0" applyBorder="1"/>
    <xf numFmtId="43" fontId="0" fillId="0" borderId="23" xfId="1" applyFont="1" applyBorder="1"/>
    <xf numFmtId="0" fontId="0" fillId="0" borderId="7" xfId="0" applyBorder="1"/>
    <xf numFmtId="0" fontId="0" fillId="0" borderId="3" xfId="0" applyBorder="1"/>
    <xf numFmtId="43" fontId="2" fillId="0" borderId="13" xfId="0" applyNumberFormat="1" applyFont="1" applyBorder="1"/>
    <xf numFmtId="43" fontId="0" fillId="0" borderId="9" xfId="0" applyNumberFormat="1" applyBorder="1"/>
    <xf numFmtId="43" fontId="2" fillId="0" borderId="34" xfId="0" applyNumberFormat="1" applyFont="1" applyBorder="1"/>
    <xf numFmtId="43" fontId="0" fillId="0" borderId="37" xfId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2" fillId="3" borderId="8" xfId="0" applyNumberFormat="1" applyFont="1" applyFill="1" applyBorder="1" applyProtection="1">
      <protection locked="0"/>
    </xf>
    <xf numFmtId="0" fontId="3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3" fontId="0" fillId="0" borderId="5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20" xfId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3" fontId="0" fillId="0" borderId="33" xfId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0" fillId="0" borderId="34" xfId="1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0" fillId="3" borderId="38" xfId="0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1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73FCF-46B7-40D7-830C-883C2BBE4C20}">
  <sheetPr>
    <pageSetUpPr fitToPage="1"/>
  </sheetPr>
  <dimension ref="B1:G42"/>
  <sheetViews>
    <sheetView showGridLines="0" tabSelected="1" topLeftCell="A10" zoomScale="90" zoomScaleNormal="90" workbookViewId="0">
      <selection activeCell="N25" sqref="N25"/>
    </sheetView>
  </sheetViews>
  <sheetFormatPr defaultRowHeight="14.4" x14ac:dyDescent="0.3"/>
  <cols>
    <col min="1" max="1" width="3.44140625" customWidth="1"/>
    <col min="2" max="2" width="16.44140625" customWidth="1"/>
    <col min="3" max="3" width="20" customWidth="1"/>
    <col min="4" max="4" width="12.5546875" style="29" bestFit="1" customWidth="1"/>
    <col min="5" max="5" width="15.21875" bestFit="1" customWidth="1"/>
    <col min="6" max="6" width="16.77734375" customWidth="1"/>
    <col min="7" max="7" width="15.6640625" customWidth="1"/>
    <col min="8" max="8" width="5" bestFit="1" customWidth="1"/>
  </cols>
  <sheetData>
    <row r="1" spans="2:7" ht="15.6" x14ac:dyDescent="0.3">
      <c r="B1" s="31" t="s">
        <v>30</v>
      </c>
      <c r="C1" s="31"/>
      <c r="D1" s="31"/>
      <c r="E1" s="31"/>
      <c r="F1" s="31"/>
      <c r="G1" s="31"/>
    </row>
    <row r="2" spans="2:7" ht="15.6" x14ac:dyDescent="0.3">
      <c r="B2" s="22"/>
      <c r="C2" s="22"/>
      <c r="D2" s="23"/>
      <c r="E2" s="22"/>
      <c r="F2" s="22"/>
      <c r="G2" s="22"/>
    </row>
    <row r="3" spans="2:7" x14ac:dyDescent="0.3">
      <c r="B3" s="32" t="s">
        <v>32</v>
      </c>
      <c r="C3" s="32"/>
      <c r="D3" s="32"/>
      <c r="E3" s="32"/>
      <c r="F3" s="32"/>
      <c r="G3" s="32"/>
    </row>
    <row r="4" spans="2:7" x14ac:dyDescent="0.3">
      <c r="B4" s="32" t="s">
        <v>31</v>
      </c>
      <c r="C4" s="32"/>
      <c r="D4" s="32"/>
      <c r="E4" s="32"/>
      <c r="F4" s="32"/>
      <c r="G4" s="32"/>
    </row>
    <row r="5" spans="2:7" ht="7.5" customHeight="1" thickBot="1" x14ac:dyDescent="0.35">
      <c r="B5" s="64"/>
      <c r="C5" s="64"/>
      <c r="D5" s="64"/>
      <c r="E5" s="64"/>
      <c r="F5" s="64"/>
      <c r="G5" s="64"/>
    </row>
    <row r="6" spans="2:7" x14ac:dyDescent="0.3">
      <c r="B6" s="33" t="s">
        <v>0</v>
      </c>
      <c r="C6" s="34"/>
      <c r="D6" s="35"/>
      <c r="E6" s="35"/>
      <c r="F6" s="35"/>
      <c r="G6" s="36"/>
    </row>
    <row r="7" spans="2:7" x14ac:dyDescent="0.3">
      <c r="B7" s="37" t="s">
        <v>3</v>
      </c>
      <c r="C7" s="38"/>
      <c r="D7" s="41" t="s">
        <v>4</v>
      </c>
      <c r="E7" s="41" t="s">
        <v>5</v>
      </c>
      <c r="F7" s="41"/>
      <c r="G7" s="43" t="s">
        <v>6</v>
      </c>
    </row>
    <row r="8" spans="2:7" ht="15" thickBot="1" x14ac:dyDescent="0.35">
      <c r="B8" s="39"/>
      <c r="C8" s="40"/>
      <c r="D8" s="42"/>
      <c r="E8" s="1" t="s">
        <v>8</v>
      </c>
      <c r="F8" s="1" t="s">
        <v>7</v>
      </c>
      <c r="G8" s="44"/>
    </row>
    <row r="9" spans="2:7" x14ac:dyDescent="0.3">
      <c r="B9" s="48" t="s">
        <v>9</v>
      </c>
      <c r="C9" s="2" t="s">
        <v>10</v>
      </c>
      <c r="D9" s="24">
        <v>65</v>
      </c>
      <c r="E9" s="3">
        <v>527.5</v>
      </c>
      <c r="F9" s="3">
        <f>D9*E9</f>
        <v>34287.5</v>
      </c>
      <c r="G9" s="51">
        <f>F9*2+F10*6+F11*4</f>
        <v>572214.5</v>
      </c>
    </row>
    <row r="10" spans="2:7" x14ac:dyDescent="0.3">
      <c r="B10" s="49"/>
      <c r="C10" s="4" t="s">
        <v>11</v>
      </c>
      <c r="D10" s="25">
        <v>77</v>
      </c>
      <c r="E10" s="5">
        <v>553.45000000000005</v>
      </c>
      <c r="F10" s="5">
        <f t="shared" ref="F10:F19" si="0">D10*E10</f>
        <v>42615.65</v>
      </c>
      <c r="G10" s="52"/>
    </row>
    <row r="11" spans="2:7" ht="15" thickBot="1" x14ac:dyDescent="0.35">
      <c r="B11" s="50"/>
      <c r="C11" s="6" t="s">
        <v>12</v>
      </c>
      <c r="D11" s="26">
        <v>112</v>
      </c>
      <c r="E11" s="7">
        <v>553.45000000000005</v>
      </c>
      <c r="F11" s="7">
        <f t="shared" si="0"/>
        <v>61986.400000000009</v>
      </c>
      <c r="G11" s="53"/>
    </row>
    <row r="12" spans="2:7" x14ac:dyDescent="0.3">
      <c r="B12" s="48" t="s">
        <v>13</v>
      </c>
      <c r="C12" s="2" t="s">
        <v>1</v>
      </c>
      <c r="D12" s="24">
        <v>112</v>
      </c>
      <c r="E12" s="3">
        <v>553.45000000000005</v>
      </c>
      <c r="F12" s="3">
        <f t="shared" si="0"/>
        <v>61986.400000000009</v>
      </c>
      <c r="G12" s="51">
        <f>F12*2+F13*10</f>
        <v>969105.2</v>
      </c>
    </row>
    <row r="13" spans="2:7" ht="15" thickBot="1" x14ac:dyDescent="0.35">
      <c r="B13" s="50"/>
      <c r="C13" s="8" t="s">
        <v>2</v>
      </c>
      <c r="D13" s="26">
        <v>147</v>
      </c>
      <c r="E13" s="7">
        <v>574.91999999999996</v>
      </c>
      <c r="F13" s="7">
        <f t="shared" si="0"/>
        <v>84513.239999999991</v>
      </c>
      <c r="G13" s="53"/>
    </row>
    <row r="14" spans="2:7" x14ac:dyDescent="0.3">
      <c r="B14" s="48" t="s">
        <v>14</v>
      </c>
      <c r="C14" s="2" t="s">
        <v>15</v>
      </c>
      <c r="D14" s="24">
        <v>178</v>
      </c>
      <c r="E14" s="9">
        <v>574.91999999999996</v>
      </c>
      <c r="F14" s="3">
        <f t="shared" si="0"/>
        <v>102335.76</v>
      </c>
      <c r="G14" s="55">
        <f>F14*2+F15*10</f>
        <v>1263842.72</v>
      </c>
    </row>
    <row r="15" spans="2:7" ht="15" thickBot="1" x14ac:dyDescent="0.35">
      <c r="B15" s="54"/>
      <c r="C15" s="10" t="s">
        <v>16</v>
      </c>
      <c r="D15" s="27">
        <v>178</v>
      </c>
      <c r="E15" s="11">
        <v>595.04</v>
      </c>
      <c r="F15" s="11">
        <f t="shared" si="0"/>
        <v>105917.12</v>
      </c>
      <c r="G15" s="56"/>
    </row>
    <row r="16" spans="2:7" x14ac:dyDescent="0.3">
      <c r="B16" s="48" t="s">
        <v>17</v>
      </c>
      <c r="C16" s="2" t="s">
        <v>18</v>
      </c>
      <c r="D16" s="24">
        <v>178</v>
      </c>
      <c r="E16" s="3">
        <v>595.04</v>
      </c>
      <c r="F16" s="3">
        <f t="shared" si="0"/>
        <v>105917.12</v>
      </c>
      <c r="G16" s="55">
        <f>F16*2+F17*10</f>
        <v>1308082.8400000001</v>
      </c>
    </row>
    <row r="17" spans="2:7" ht="15" thickBot="1" x14ac:dyDescent="0.35">
      <c r="B17" s="50"/>
      <c r="C17" s="6" t="s">
        <v>19</v>
      </c>
      <c r="D17" s="26">
        <v>178</v>
      </c>
      <c r="E17" s="7">
        <v>615.87</v>
      </c>
      <c r="F17" s="7">
        <f t="shared" si="0"/>
        <v>109624.86</v>
      </c>
      <c r="G17" s="56"/>
    </row>
    <row r="18" spans="2:7" x14ac:dyDescent="0.3">
      <c r="B18" s="48" t="s">
        <v>20</v>
      </c>
      <c r="C18" s="2" t="s">
        <v>21</v>
      </c>
      <c r="D18" s="24">
        <v>178</v>
      </c>
      <c r="E18" s="3">
        <v>615.87</v>
      </c>
      <c r="F18" s="3">
        <f t="shared" si="0"/>
        <v>109624.86</v>
      </c>
      <c r="G18" s="55">
        <f>F18*2+F19*10</f>
        <v>1353875.1199999999</v>
      </c>
    </row>
    <row r="19" spans="2:7" ht="15" thickBot="1" x14ac:dyDescent="0.35">
      <c r="B19" s="54"/>
      <c r="C19" s="10" t="s">
        <v>22</v>
      </c>
      <c r="D19" s="27">
        <v>178</v>
      </c>
      <c r="E19" s="11">
        <v>637.42999999999995</v>
      </c>
      <c r="F19" s="11">
        <f t="shared" si="0"/>
        <v>113462.54</v>
      </c>
      <c r="G19" s="56"/>
    </row>
    <row r="20" spans="2:7" x14ac:dyDescent="0.3">
      <c r="B20" s="57" t="s">
        <v>23</v>
      </c>
      <c r="C20" s="58"/>
      <c r="D20" s="59"/>
      <c r="E20" s="59"/>
      <c r="F20" s="59"/>
      <c r="G20" s="12">
        <f>G9+G12+G14+G16+G18</f>
        <v>5467120.3799999999</v>
      </c>
    </row>
    <row r="21" spans="2:7" ht="5.0999999999999996" customHeight="1" x14ac:dyDescent="0.3">
      <c r="B21" s="45"/>
      <c r="C21" s="46"/>
      <c r="D21" s="46"/>
      <c r="E21" s="46"/>
      <c r="F21" s="46"/>
      <c r="G21" s="47"/>
    </row>
    <row r="22" spans="2:7" x14ac:dyDescent="0.3">
      <c r="B22" s="66" t="s">
        <v>24</v>
      </c>
      <c r="C22" s="67"/>
      <c r="D22" s="68"/>
      <c r="E22" s="68"/>
      <c r="F22" s="68"/>
      <c r="G22" s="69"/>
    </row>
    <row r="23" spans="2:7" x14ac:dyDescent="0.3">
      <c r="B23" s="37" t="s">
        <v>3</v>
      </c>
      <c r="C23" s="38"/>
      <c r="D23" s="41" t="s">
        <v>4</v>
      </c>
      <c r="E23" s="41" t="s">
        <v>5</v>
      </c>
      <c r="F23" s="41"/>
      <c r="G23" s="43" t="s">
        <v>6</v>
      </c>
    </row>
    <row r="24" spans="2:7" ht="15" thickBot="1" x14ac:dyDescent="0.35">
      <c r="B24" s="39"/>
      <c r="C24" s="40"/>
      <c r="D24" s="42"/>
      <c r="E24" s="1" t="s">
        <v>8</v>
      </c>
      <c r="F24" s="1" t="s">
        <v>7</v>
      </c>
      <c r="G24" s="44"/>
    </row>
    <row r="25" spans="2:7" x14ac:dyDescent="0.3">
      <c r="B25" s="60" t="s">
        <v>9</v>
      </c>
      <c r="C25" s="2" t="s">
        <v>10</v>
      </c>
      <c r="D25" s="24">
        <v>4</v>
      </c>
      <c r="E25" s="3">
        <v>1006.05</v>
      </c>
      <c r="F25" s="3">
        <f>D25*E25</f>
        <v>4024.2</v>
      </c>
      <c r="G25" s="55">
        <f>F25*2+F26*10</f>
        <v>50270.400000000001</v>
      </c>
    </row>
    <row r="26" spans="2:7" ht="15" thickBot="1" x14ac:dyDescent="0.35">
      <c r="B26" s="61"/>
      <c r="C26" s="13" t="s">
        <v>25</v>
      </c>
      <c r="D26" s="27">
        <v>4</v>
      </c>
      <c r="E26" s="11">
        <v>1055.55</v>
      </c>
      <c r="F26" s="11">
        <f>D26*E26</f>
        <v>4222.2</v>
      </c>
      <c r="G26" s="56"/>
    </row>
    <row r="27" spans="2:7" x14ac:dyDescent="0.3">
      <c r="B27" s="60" t="s">
        <v>13</v>
      </c>
      <c r="C27" s="17" t="s">
        <v>1</v>
      </c>
      <c r="D27" s="24">
        <v>4</v>
      </c>
      <c r="E27" s="3">
        <v>1055.55</v>
      </c>
      <c r="F27" s="3">
        <f t="shared" ref="F27:F34" si="1">D27*E27</f>
        <v>4222.2</v>
      </c>
      <c r="G27" s="55">
        <f>F27*2+F28*10</f>
        <v>52304.800000000003</v>
      </c>
    </row>
    <row r="28" spans="2:7" ht="15" thickBot="1" x14ac:dyDescent="0.35">
      <c r="B28" s="61"/>
      <c r="C28" s="13" t="s">
        <v>2</v>
      </c>
      <c r="D28" s="27">
        <v>4</v>
      </c>
      <c r="E28" s="11">
        <v>1096.51</v>
      </c>
      <c r="F28" s="11">
        <f t="shared" si="1"/>
        <v>4386.04</v>
      </c>
      <c r="G28" s="56"/>
    </row>
    <row r="29" spans="2:7" x14ac:dyDescent="0.3">
      <c r="B29" s="62" t="s">
        <v>14</v>
      </c>
      <c r="C29" s="14" t="s">
        <v>15</v>
      </c>
      <c r="D29" s="28">
        <v>4</v>
      </c>
      <c r="E29" s="21">
        <v>1096.51</v>
      </c>
      <c r="F29" s="15">
        <f t="shared" si="1"/>
        <v>4386.04</v>
      </c>
      <c r="G29" s="63">
        <f>F29*2+F30*10</f>
        <v>54167.680000000008</v>
      </c>
    </row>
    <row r="30" spans="2:7" ht="15" thickBot="1" x14ac:dyDescent="0.35">
      <c r="B30" s="62"/>
      <c r="C30" s="16" t="s">
        <v>16</v>
      </c>
      <c r="D30" s="26">
        <v>4</v>
      </c>
      <c r="E30" s="7">
        <v>1134.8900000000001</v>
      </c>
      <c r="F30" s="7">
        <f t="shared" si="1"/>
        <v>4539.5600000000004</v>
      </c>
      <c r="G30" s="63"/>
    </row>
    <row r="31" spans="2:7" x14ac:dyDescent="0.3">
      <c r="B31" s="48" t="s">
        <v>17</v>
      </c>
      <c r="C31" s="2" t="s">
        <v>18</v>
      </c>
      <c r="D31" s="24">
        <v>4</v>
      </c>
      <c r="E31" s="3">
        <v>1134.8900000000001</v>
      </c>
      <c r="F31" s="3">
        <f t="shared" si="1"/>
        <v>4539.5600000000004</v>
      </c>
      <c r="G31" s="51">
        <f>F31*2+F32*10</f>
        <v>56063.519999999997</v>
      </c>
    </row>
    <row r="32" spans="2:7" ht="15" thickBot="1" x14ac:dyDescent="0.35">
      <c r="B32" s="54"/>
      <c r="C32" s="10" t="s">
        <v>19</v>
      </c>
      <c r="D32" s="27">
        <v>4</v>
      </c>
      <c r="E32" s="11">
        <v>1174.6099999999999</v>
      </c>
      <c r="F32" s="11">
        <f t="shared" si="1"/>
        <v>4698.4399999999996</v>
      </c>
      <c r="G32" s="65"/>
    </row>
    <row r="33" spans="2:7" x14ac:dyDescent="0.3">
      <c r="B33" s="48" t="s">
        <v>20</v>
      </c>
      <c r="C33" s="2" t="s">
        <v>21</v>
      </c>
      <c r="D33" s="24">
        <v>4</v>
      </c>
      <c r="E33" s="3">
        <v>1174.6099999999999</v>
      </c>
      <c r="F33" s="3">
        <f t="shared" si="1"/>
        <v>4698.4399999999996</v>
      </c>
      <c r="G33" s="51">
        <f>F33*2+F34*10</f>
        <v>58025.68</v>
      </c>
    </row>
    <row r="34" spans="2:7" ht="15" thickBot="1" x14ac:dyDescent="0.35">
      <c r="B34" s="54"/>
      <c r="C34" s="10" t="s">
        <v>22</v>
      </c>
      <c r="D34" s="27">
        <v>4</v>
      </c>
      <c r="E34" s="11">
        <v>1215.72</v>
      </c>
      <c r="F34" s="11">
        <f t="shared" si="1"/>
        <v>4862.88</v>
      </c>
      <c r="G34" s="65"/>
    </row>
    <row r="35" spans="2:7" x14ac:dyDescent="0.3">
      <c r="B35" s="57" t="s">
        <v>26</v>
      </c>
      <c r="C35" s="58"/>
      <c r="D35" s="59"/>
      <c r="E35" s="59"/>
      <c r="F35" s="59"/>
      <c r="G35" s="12">
        <f>G25+G27+G29+G31+G33</f>
        <v>270832.08</v>
      </c>
    </row>
    <row r="36" spans="2:7" ht="5.0999999999999996" customHeight="1" x14ac:dyDescent="0.3">
      <c r="B36" s="45"/>
      <c r="C36" s="46"/>
      <c r="D36" s="46"/>
      <c r="E36" s="46"/>
      <c r="F36" s="46"/>
      <c r="G36" s="47"/>
    </row>
    <row r="37" spans="2:7" ht="15" thickBot="1" x14ac:dyDescent="0.35">
      <c r="B37" s="71" t="s">
        <v>27</v>
      </c>
      <c r="C37" s="72"/>
      <c r="D37" s="73"/>
      <c r="E37" s="73"/>
      <c r="F37" s="73"/>
      <c r="G37" s="18">
        <f>G20+G35</f>
        <v>5737952.46</v>
      </c>
    </row>
    <row r="38" spans="2:7" ht="0.6" customHeight="1" x14ac:dyDescent="0.3">
      <c r="B38" s="74"/>
      <c r="C38" s="75"/>
      <c r="D38" s="75"/>
      <c r="E38" s="75"/>
      <c r="F38" s="75"/>
      <c r="G38" s="76"/>
    </row>
    <row r="39" spans="2:7" x14ac:dyDescent="0.3">
      <c r="B39" s="77" t="s">
        <v>29</v>
      </c>
      <c r="C39" s="78"/>
      <c r="D39" s="78"/>
      <c r="E39" s="79"/>
      <c r="F39" s="30">
        <v>0</v>
      </c>
      <c r="G39" s="19">
        <f>G37*F39</f>
        <v>0</v>
      </c>
    </row>
    <row r="40" spans="2:7" ht="5.0999999999999996" customHeight="1" x14ac:dyDescent="0.3">
      <c r="B40" s="80"/>
      <c r="C40" s="81"/>
      <c r="D40" s="81"/>
      <c r="E40" s="81"/>
      <c r="F40" s="81"/>
      <c r="G40" s="82"/>
    </row>
    <row r="41" spans="2:7" ht="15" thickBot="1" x14ac:dyDescent="0.35">
      <c r="B41" s="83" t="s">
        <v>28</v>
      </c>
      <c r="C41" s="84"/>
      <c r="D41" s="84"/>
      <c r="E41" s="84"/>
      <c r="F41" s="85"/>
      <c r="G41" s="20">
        <f>G37+G39</f>
        <v>5737952.46</v>
      </c>
    </row>
    <row r="42" spans="2:7" x14ac:dyDescent="0.3">
      <c r="B42" s="70" t="s">
        <v>33</v>
      </c>
      <c r="C42" s="70"/>
      <c r="D42" s="70"/>
      <c r="E42" s="70"/>
      <c r="F42" s="70"/>
      <c r="G42" s="70"/>
    </row>
  </sheetData>
  <sheetProtection algorithmName="SHA-512" hashValue="0y09krA6mv5R1sVJrpUlepdx/EOvRWgUb9pwJsOHkIpUXBUVVtL/PICnGOdMg78MDCFMgv8907MKjqhtYCLYAg==" saltValue="c1FQ0q0TEyHkahBCikjzxA==" spinCount="100000" sheet="1" objects="1" scenarios="1"/>
  <mergeCells count="44">
    <mergeCell ref="B42:G42"/>
    <mergeCell ref="B37:F37"/>
    <mergeCell ref="B38:G38"/>
    <mergeCell ref="B39:E39"/>
    <mergeCell ref="B40:G40"/>
    <mergeCell ref="B41:F41"/>
    <mergeCell ref="B22:G22"/>
    <mergeCell ref="B23:C24"/>
    <mergeCell ref="D23:D24"/>
    <mergeCell ref="E23:F23"/>
    <mergeCell ref="G23:G24"/>
    <mergeCell ref="B35:F35"/>
    <mergeCell ref="B36:G36"/>
    <mergeCell ref="B25:B26"/>
    <mergeCell ref="G25:G26"/>
    <mergeCell ref="B27:B28"/>
    <mergeCell ref="G27:G28"/>
    <mergeCell ref="B29:B30"/>
    <mergeCell ref="G29:G30"/>
    <mergeCell ref="B31:B32"/>
    <mergeCell ref="G31:G32"/>
    <mergeCell ref="B33:B34"/>
    <mergeCell ref="G33:G34"/>
    <mergeCell ref="B21:G21"/>
    <mergeCell ref="B9:B11"/>
    <mergeCell ref="G9:G11"/>
    <mergeCell ref="B12:B13"/>
    <mergeCell ref="G12:G13"/>
    <mergeCell ref="B14:B15"/>
    <mergeCell ref="G14:G15"/>
    <mergeCell ref="B16:B17"/>
    <mergeCell ref="G16:G17"/>
    <mergeCell ref="B18:B19"/>
    <mergeCell ref="G18:G19"/>
    <mergeCell ref="B20:F20"/>
    <mergeCell ref="B1:G1"/>
    <mergeCell ref="B4:G4"/>
    <mergeCell ref="B6:G6"/>
    <mergeCell ref="B7:C8"/>
    <mergeCell ref="D7:D8"/>
    <mergeCell ref="E7:F7"/>
    <mergeCell ref="G7:G8"/>
    <mergeCell ref="B3:G3"/>
    <mergeCell ref="B5:G5"/>
  </mergeCells>
  <pageMargins left="0.51181102362204722" right="0.51181102362204722" top="0.78740157480314965" bottom="0.78740157480314965" header="0.31496062992125984" footer="0.31496062992125984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DDB8A8EE0D0A4F9224919E1EE291EC" ma:contentTypeVersion="16" ma:contentTypeDescription="Crie um novo documento." ma:contentTypeScope="" ma:versionID="7595b60e0532f898858070611a475567">
  <xsd:schema xmlns:xsd="http://www.w3.org/2001/XMLSchema" xmlns:xs="http://www.w3.org/2001/XMLSchema" xmlns:p="http://schemas.microsoft.com/office/2006/metadata/properties" xmlns:ns3="df04f808-34aa-4ec7-b570-9235d45eff31" xmlns:ns4="78bc998a-26d0-41a5-a3ff-3844a0b5771c" targetNamespace="http://schemas.microsoft.com/office/2006/metadata/properties" ma:root="true" ma:fieldsID="a6c45413593069ffec22f49dfb39a9d5" ns3:_="" ns4:_="">
    <xsd:import namespace="df04f808-34aa-4ec7-b570-9235d45eff31"/>
    <xsd:import namespace="78bc998a-26d0-41a5-a3ff-3844a0b5771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4f808-34aa-4ec7-b570-9235d45eff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bc998a-26d0-41a5-a3ff-3844a0b577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bc998a-26d0-41a5-a3ff-3844a0b5771c" xsi:nil="true"/>
  </documentManagement>
</p:properties>
</file>

<file path=customXml/itemProps1.xml><?xml version="1.0" encoding="utf-8"?>
<ds:datastoreItem xmlns:ds="http://schemas.openxmlformats.org/officeDocument/2006/customXml" ds:itemID="{4AA7FE93-CFBA-4B8B-99C3-11D63403B1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04f808-34aa-4ec7-b570-9235d45eff31"/>
    <ds:schemaRef ds:uri="78bc998a-26d0-41a5-a3ff-3844a0b577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DFC7AD-4EA7-496F-8412-DEB30F24B4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0058F-B446-499D-8DEB-BB0404F1C6E3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8bc998a-26d0-41a5-a3ff-3844a0b5771c"/>
    <ds:schemaRef ds:uri="df04f808-34aa-4ec7-b570-9235d45eff3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 de Preços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Sebastiao Rezende</dc:creator>
  <cp:lastModifiedBy>Jesiel Gomes Ribeiro Filho</cp:lastModifiedBy>
  <dcterms:created xsi:type="dcterms:W3CDTF">2023-09-05T12:01:22Z</dcterms:created>
  <dcterms:modified xsi:type="dcterms:W3CDTF">2023-09-22T17:37:20Z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0x01010083DDB8A8EE0D0A4F9224919E1EE291EC</vt:lpwstr>
  </property>
</Properties>
</file>